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<sst xmlns="http://schemas.openxmlformats.org/spreadsheetml/2006/main" count="220" uniqueCount="104">
  <si>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</si>
  <si>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</si>
  <si>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</si>
  <si>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</si>
  <si>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</si>
  <si>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</si>
  <si>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</si>
  <si>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</si>
  <si>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</si>
  <si>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</si>
  <si>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</si>
  <si>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</si>
  <si>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</si>
  <si>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</si>
  <si>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</si>
  <si>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</si>
  <si>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</si>
  <si>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</si>
  <si>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</si>
  <si>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</si>
  <si>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</si>
  <si>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</si>
  <si>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</si>
  <si>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</si>
  <si>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</si>
  <si>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>Códigos UNSPSC</t>
  </si>
  <si>
    <t>ENERO</t>
  </si>
  <si>
    <t>11 MESES</t>
  </si>
  <si>
    <t>NO</t>
  </si>
  <si>
    <t>1 MES</t>
  </si>
  <si>
    <t>12 MESES</t>
  </si>
  <si>
    <t>RECURSOS PROPIOS</t>
  </si>
  <si>
    <t>HONDA TRIPLE A SAS ESP</t>
  </si>
  <si>
    <t>CL 10  26 91</t>
  </si>
  <si>
    <t>www.hondatriplea.com</t>
  </si>
  <si>
    <r>
      <rPr>
        <b/>
        <sz val="10"/>
        <rFont val="Arial Narrow"/>
        <family val="2"/>
      </rPr>
      <t xml:space="preserve">Misión: </t>
    </r>
    <r>
      <rPr>
        <sz val="10"/>
        <rFont val="Arial Narrow"/>
        <family val="2"/>
      </rPr>
      <t>Atender las necesidades del Acueducto, Alcantarillado y Aseo mediante estándares de calidad, continuidad y oportunidad, generando a nuestros usuarios desarrollo y mejores condiciones de vida, apoyados en un equipo humano competitivo e innovador, garantizando la armonía y la sostenibilidad ambiental. Para el Año 2020 Honda Triple A SAS ESP, sera la empresa modelo de la región en la prestación de servicios públicos domiciliarios social y ambientalmente responsables con los usuarios internos y externos de nuestra organización.</t>
    </r>
  </si>
  <si>
    <t>Contribuir al mejoramiento de las condiciones de vida de la población y hacer un desarrollo sostenible y de preservación del agua y de esa manera ser la empresa modelo de la region en la prestacion de servicios publicos domiciliarios social y ambientalmene responsables.</t>
  </si>
  <si>
    <t>Johannes Guillen Lugo. Telf: 2512145</t>
  </si>
  <si>
    <t>El objetivo primordial del Plan Anual de Adquisiciones es permitir que la empresa crezca y logre mejores condiciones de competencia a través de la colaboración de un mayor número de operadores económicos interesados en los procesos de selección que se van a adelantar durante el año fiscal, y que la empresa cuente con información suficiente para realizar compras coordinadas.</t>
  </si>
  <si>
    <t>El Plan Anual de Adquisiciones es un escrito informativo y las adquisiciones incluidas en el mismo pueden ser reversadas, revisadas o modificadas. Esta información no representa compromiso u obligación alguna por parte de la empresa ni la compromete a adquirir los bienes, obras y servicios en él señalados.</t>
  </si>
  <si>
    <t>PRESTAR EL SERVICIO PARA DESEMPENARSE COMO REVISOR FISCAL DE LA SOCIEDAD, ATENDIENDO LAS DISPOSICIONES Y FUNCIONES ESTABLECIDAS EN EL CODIGO DE COMERCIO, LEY 142 DE 1994 Y EL ESTATUTO TRIBUTARIO.</t>
  </si>
  <si>
    <t>CONTRATACION DIRECTA</t>
  </si>
  <si>
    <t>Valor estimado Mes</t>
  </si>
  <si>
    <t>JOHANNES GUILLEN LUGO - Gerente</t>
  </si>
  <si>
    <t xml:space="preserve">PRESTAR ASESORÍA JURÍDICA GENERALIZADA EN TODOS LOS ASPECTOS DEL GIRO ORDINARIO ASI COMO EMITIR LOS RESPECTIVOS CONCEPTOS QUE SEAN NECESARIOS A LA EMPRESA DE SERVICIOS PÚBLICOS HONDA TRIPLE A E.S.P. S.A.S. EN LA QUE SE EXCLUYE LA REPRESENTACIÓN JUDICIAL DE LA EMPRESA, Y LAS ACTIVIDADES CONCERNIENTES A LA CONTESTACIÓN DE DEMANDAS, PRÁCTICAS DE PRUEBAS, ASISTENCIA A DILIGENCIAS JUDICIALES Y/O ADMINISTRATIVAS Y TODAS AQUELLAS RELACIONADAS. </t>
  </si>
  <si>
    <t>EMISIÓN, EDICIÓN Y PRODUCCIÓN DE COMERCIALES PUBLICITARIOS PARA DIFUNDIR LOS SERVICIOS PRESTADOS POR HONDA TRIPLE A S.A.S E.S.P., Y REALIZAR CUÑAS EN EL NOTICIERO DE LUNES A VIERNES DE 7:00 AM A 8:00 AM CON INTERVENCION UNA VEZ CADA 15 DIAS DEL GERENTE  O SU REPRESENTANTE AUTORIZADO.</t>
  </si>
  <si>
    <t>10 MESES</t>
  </si>
  <si>
    <t>JOHANNES GUILLEN LUGO - Contador</t>
  </si>
  <si>
    <t>RENOVAR HOSTING CON 10 GB DE ALMACENAMIENTO, TRANSFERENCIA MENSUAL ILIMITADA, PANEL PROPIO, TODOS LOS SCRIPTS DEL MERCADO, SOPORTE Y DISCOS DE RESPALDO, 10 CUENTAS DE CORREOS CORPORATIVOS, CONFIGURACIÓN DE OUTLOOK PARA PC. CONTRATAR MANTENIMIENTO CORRECTIVO Y PREVENTIVO DE SOFWARE DE LOS EQUIPOS PORTATILES DEL PERSONAL ADMINISTRATIVO.</t>
  </si>
  <si>
    <t>8 DIAS</t>
  </si>
  <si>
    <t>CONTRATO DE SOPORTE, MANTENIMIENTO Y ACTUALIZACION DEL SOFTWARE DE SYSCAFE.</t>
  </si>
  <si>
    <t>SUMINISTRO DE DOTACIÓN DE PRENDAS DE VESTIR  (UNIFORMES) PARA LOS FUNCIONARIOS ADMINISTRATIVOS DE LA EMPRESA DE SERVICIOS PÚBLICOS DE ACUEDUCTO Y ALCANTARILLADO HONDA TRIPLE A S.A.S E.S.P., CORRESPONDIENTE A LA VIGENCIA 2018.</t>
  </si>
  <si>
    <t>GIOVANNY MUÑOZ SOTO - Contador</t>
  </si>
  <si>
    <t>SALARIOS EMPLEADOS, PAGO DE PRESTACIONES SOCIALES, SEGURIDAD SOCIAL Y PARAFISCALES</t>
  </si>
  <si>
    <t>compra de Materiales y suministros, elementos de aseo y cafeteria, bienestar social, impresos y publicaciones y demas gastos de cuantias menores que salen por caja menor</t>
  </si>
  <si>
    <t>Meses</t>
  </si>
  <si>
    <t>12 meses</t>
  </si>
  <si>
    <t>Valor Total Estimado</t>
  </si>
  <si>
    <t>Valor estimado mes</t>
  </si>
  <si>
    <t>SERVICIO INTERNET Y TELEFONIA</t>
  </si>
  <si>
    <t>VIATICOS Y GASTOS DE VIAJE</t>
  </si>
  <si>
    <t>RESOLUCION DE VIATICOS</t>
  </si>
  <si>
    <t>MARZO</t>
  </si>
  <si>
    <t>HONORARIOS VOCAL</t>
  </si>
  <si>
    <t>3 PERIODOS</t>
  </si>
  <si>
    <t>CONTRATAR EL PERSONAL IDÓNEO Y PROFESIONAL CON EL FIN DE IMPLEMENTAR Y EJECUTAR EL SISTEMA DE GESTIÓN DE SEGURIDAD Y SALUD EN EL TRABAJO (SG-SST) DE LA EMPRESA DE SERVICIO PÚBLICOS HONDA TRIPLE A S.A.S E.S.P.</t>
  </si>
  <si>
    <t>ABRIL</t>
  </si>
  <si>
    <t>IMPUESTOS Y MULTAS</t>
  </si>
  <si>
    <t xml:space="preserve">12 MESES </t>
  </si>
  <si>
    <t xml:space="preserve">JUNIO </t>
  </si>
  <si>
    <t>Blanca Johana Santander Reyes</t>
  </si>
  <si>
    <t>COMUNICACIONES Y TRANSPORTE</t>
  </si>
  <si>
    <t>2.1.2.02.02.008.01.02</t>
  </si>
  <si>
    <t>2.1.2.02.02.008.04.01</t>
  </si>
  <si>
    <t>2.1.2.02.02.008.05.01</t>
  </si>
  <si>
    <t>2.1.1.01.01.001.01.01-2.1.1.01.01.001.04.01-2.1.1.01.01.001.05.01-2.1.1.01.01.001.06.01-2.1.1.01.01.001.07.01-2.1.1.01.01.001.08.01.01-2.1.1.01.01.001.08.02.01-2.1.1.01.02.001.01-2.1.1.01.02.003.01.01-2.1.1.01.02.003.02.01-2.1.1.01.02.004.01-2.1.1.01.02.005.01-2.1.1.01.03.001.01.01-2.1.1.01.03.001.03.01</t>
  </si>
  <si>
    <t>2.1.1.01.01.001.10.01</t>
  </si>
  <si>
    <t>2.1.2.02.02.008.01.01</t>
  </si>
  <si>
    <t>2.1.2.02.02.008.01.03</t>
  </si>
  <si>
    <t>2.1.2.02.02.008.06.01</t>
  </si>
  <si>
    <t xml:space="preserve">CONTRATOS DE RENOVACION DE POLIZAS </t>
  </si>
  <si>
    <t>2.1.2.02.02.008.02.01</t>
  </si>
  <si>
    <t>2.1.2.02.02.008.01.06</t>
  </si>
  <si>
    <t>PRESTACIÓN DE SERVICIO PARA EL MANEJO DE LA PÁGINA EN FACEBOOK Y DEMAS REDES SOCIALES</t>
  </si>
  <si>
    <t>2.1.2.02.02.008.01.04</t>
  </si>
  <si>
    <t>2.1.2.02.02.008.01.05</t>
  </si>
  <si>
    <t>2.1.2.02.01.002.01.01</t>
  </si>
  <si>
    <t>2.1.8.01</t>
  </si>
  <si>
    <t>2.1.2.02.02.008.01.07</t>
  </si>
  <si>
    <t>2.1.2.02.02.007.01.01</t>
  </si>
  <si>
    <t>COMISIONES Y DEMAS GASTOS BANCARIOS</t>
  </si>
  <si>
    <t>COMBUSTIBLES Y LUBRICANTES</t>
  </si>
  <si>
    <t>2.1.2.02.01.003.02.01</t>
  </si>
  <si>
    <t>JUAN DAVID GUZMAN - SUPERVISOR</t>
  </si>
  <si>
    <t>2.1.2.02.01.004.01.01-2.1.2.02.01.003.01.01-2.1.2.02.01.002.03.01-2.1.2.01.01.003.03.01.01-2.1.2.02.02.008.02.03-2.1.2.02.02.008.07.01</t>
  </si>
  <si>
    <t>2.1.2.02.02.008.02.02</t>
  </si>
  <si>
    <t>CAPACITACIONES</t>
  </si>
  <si>
    <t>2.1.2.02.02.008.03.01</t>
  </si>
  <si>
    <t>2.1.2.02.02.008.01.08</t>
  </si>
  <si>
    <t>CUOTA DE AUDITAJE</t>
  </si>
  <si>
    <t>2.1.2.02.02.008.02.04</t>
  </si>
  <si>
    <t>SERVICIO DE VIGILACIA HINCURBI Ltda.</t>
  </si>
  <si>
    <t>5 MESES</t>
  </si>
  <si>
    <t>PUBLICIDAD CANAL HENRY RAMIREZ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</si>
</sst>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&quot;$&quot;\ * #,##0_);_(&quot;$&quot;\ * \(#,##0\);_(&quot;$&quot;\ 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$\ #,##0"/>
    <numFmt numFmtId="184" formatCode="\$\ 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24" fillId="0" borderId="13" xfId="0" applyFont="1" applyFill="1" applyBorder="1" applyAlignment="1">
      <alignment wrapText="1"/>
    </xf>
    <xf numFmtId="0" fontId="24" fillId="0" borderId="14" xfId="0" applyFont="1" applyFill="1" applyBorder="1" applyAlignment="1">
      <alignment wrapText="1"/>
    </xf>
    <xf numFmtId="0" fontId="25" fillId="0" borderId="10" xfId="46" applyFont="1" applyFill="1" applyBorder="1" applyAlignment="1">
      <alignment horizontal="left" vertical="center" wrapText="1"/>
    </xf>
    <xf numFmtId="183" fontId="2" fillId="0" borderId="10" xfId="0" applyNumberFormat="1" applyFont="1" applyFill="1" applyBorder="1" applyAlignment="1">
      <alignment horizontal="left" vertical="center" shrinkToFit="1"/>
    </xf>
    <xf numFmtId="0" fontId="24" fillId="0" borderId="15" xfId="0" applyFont="1" applyFill="1" applyBorder="1" applyAlignment="1">
      <alignment wrapText="1"/>
    </xf>
    <xf numFmtId="17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right" vertical="center" shrinkToFit="1"/>
    </xf>
    <xf numFmtId="184" fontId="2" fillId="0" borderId="10" xfId="0" applyNumberFormat="1" applyFont="1" applyFill="1" applyBorder="1" applyAlignment="1">
      <alignment horizontal="right" vertical="center" shrinkToFit="1"/>
    </xf>
    <xf numFmtId="1" fontId="2" fillId="0" borderId="10" xfId="0" applyNumberFormat="1" applyFont="1" applyFill="1" applyBorder="1" applyAlignment="1">
      <alignment horizontal="right" vertical="center" wrapText="1" shrinkToFit="1"/>
    </xf>
    <xf numFmtId="1" fontId="2" fillId="0" borderId="11" xfId="0" applyNumberFormat="1" applyFont="1" applyFill="1" applyBorder="1" applyAlignment="1">
      <alignment horizontal="right" vertical="center" shrinkToFit="1"/>
    </xf>
    <xf numFmtId="1" fontId="2" fillId="0" borderId="12" xfId="0" applyNumberFormat="1" applyFont="1" applyFill="1" applyBorder="1" applyAlignment="1">
      <alignment horizontal="right" vertical="center" shrinkToFit="1"/>
    </xf>
    <xf numFmtId="0" fontId="24" fillId="0" borderId="12" xfId="0" applyFont="1" applyFill="1" applyBorder="1" applyAlignment="1">
      <alignment wrapText="1"/>
    </xf>
    <xf numFmtId="184" fontId="2" fillId="0" borderId="12" xfId="0" applyNumberFormat="1" applyFont="1" applyFill="1" applyBorder="1" applyAlignment="1">
      <alignment horizontal="right" vertical="center" shrinkToFit="1"/>
    </xf>
    <xf numFmtId="0" fontId="23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0" fontId="24" fillId="0" borderId="12" xfId="39" applyFont="1" applyFill="1" applyBorder="1" applyAlignment="1">
      <alignment wrapText="1"/>
    </xf>
    <xf numFmtId="0" fontId="24" fillId="0" borderId="12" xfId="39" applyFont="1" applyFill="1" applyBorder="1" applyAlignment="1">
      <alignment horizontal="left" wrapText="1"/>
    </xf>
    <xf numFmtId="0" fontId="24" fillId="0" borderId="12" xfId="0" applyFont="1" applyFill="1" applyBorder="1" applyAlignment="1">
      <alignment vertical="center" wrapText="1"/>
    </xf>
    <xf numFmtId="0" fontId="23" fillId="0" borderId="13" xfId="39" applyFont="1" applyFill="1" applyBorder="1" applyAlignment="1">
      <alignment horizontal="center" vertical="center" wrapText="1"/>
    </xf>
    <xf numFmtId="0" fontId="23" fillId="0" borderId="16" xfId="39" applyFont="1" applyFill="1" applyBorder="1" applyAlignment="1">
      <alignment horizontal="center" vertical="center" wrapText="1"/>
    </xf>
    <xf numFmtId="0" fontId="23" fillId="0" borderId="17" xfId="39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12" xfId="39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ndatriplea.com/" TargetMode="External" /><Relationship Id="rId2" Type="http://schemas.openxmlformats.org/officeDocument/2006/relationships/hyperlink" Target="mailto:rlievano@avb.gov.co" TargetMode="External" /><Relationship Id="rId3" Type="http://schemas.openxmlformats.org/officeDocument/2006/relationships/hyperlink" Target="mailto:rlievano@avb.gov.co" TargetMode="External" /><Relationship Id="rId4" Type="http://schemas.openxmlformats.org/officeDocument/2006/relationships/hyperlink" Target="mailto:rlievano@avb.gov.co" TargetMode="External" /><Relationship Id="rId5" Type="http://schemas.openxmlformats.org/officeDocument/2006/relationships/hyperlink" Target="mailto:rlievano@avb.gov.co" TargetMode="External" /><Relationship Id="rId6" Type="http://schemas.openxmlformats.org/officeDocument/2006/relationships/hyperlink" Target="mailto:rlievano@avb.gov.co" TargetMode="External" /><Relationship Id="rId7" Type="http://schemas.openxmlformats.org/officeDocument/2006/relationships/hyperlink" Target="mailto:rlievano@avb.gov.co" TargetMode="External" /><Relationship Id="rId8" Type="http://schemas.openxmlformats.org/officeDocument/2006/relationships/hyperlink" Target="mailto:rlievano@avb.gov.co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3"/>
  <sheetViews>
    <sheetView tabSelected="1" zoomScale="80" zoomScaleNormal="80" zoomScalePageLayoutView="80" workbookViewId="0" topLeftCell="B1">
      <selection activeCell="C12" sqref="C12"/>
    </sheetView>
  </sheetViews>
  <sheetFormatPr defaultColWidth="10.8515625" defaultRowHeight="15"/>
  <cols>
    <col min="1" max="1" width="10.8515625" style="13" customWidth="1"/>
    <col min="2" max="2" width="25.7109375" style="13" customWidth="1"/>
    <col min="3" max="3" width="66.421875" style="13" customWidth="1"/>
    <col min="4" max="5" width="15.140625" style="13" customWidth="1"/>
    <col min="6" max="6" width="17.421875" style="13" customWidth="1"/>
    <col min="7" max="7" width="10.8515625" style="13" customWidth="1"/>
    <col min="8" max="8" width="21.28125" style="13" customWidth="1"/>
    <col min="9" max="9" width="16.421875" style="13" customWidth="1"/>
    <col min="10" max="10" width="16.140625" style="13" bestFit="1" customWidth="1"/>
    <col min="11" max="11" width="16.7109375" style="13" customWidth="1"/>
    <col min="12" max="12" width="47.140625" style="13" customWidth="1"/>
    <col min="13" max="13" width="14.00390625" style="13" customWidth="1"/>
    <col min="14" max="14" width="42.421875" style="13" customWidth="1"/>
    <col min="15" max="16384" width="10.8515625" style="13" customWidth="1"/>
  </cols>
  <sheetData>
    <row r="2" ht="15">
      <c r="B2" s="12" t="s">
        <v>19</v>
      </c>
    </row>
    <row r="3" ht="15">
      <c r="B3" s="12"/>
    </row>
    <row r="4" ht="15.75" thickBot="1">
      <c r="B4" s="12" t="s">
        <v>0</v>
      </c>
    </row>
    <row r="5" spans="2:9" ht="15">
      <c r="B5" s="14" t="s">
        <v>1</v>
      </c>
      <c r="C5" s="1" t="s">
        <v>32</v>
      </c>
      <c r="F5" s="36" t="s">
        <v>38</v>
      </c>
      <c r="G5" s="37"/>
      <c r="H5" s="37"/>
      <c r="I5" s="38"/>
    </row>
    <row r="6" spans="2:9" ht="15">
      <c r="B6" s="15" t="s">
        <v>2</v>
      </c>
      <c r="C6" s="1" t="s">
        <v>33</v>
      </c>
      <c r="F6" s="39"/>
      <c r="G6" s="40"/>
      <c r="H6" s="40"/>
      <c r="I6" s="41"/>
    </row>
    <row r="7" spans="2:9" ht="15">
      <c r="B7" s="15" t="s">
        <v>3</v>
      </c>
      <c r="C7" s="1">
        <v>2513852</v>
      </c>
      <c r="F7" s="39"/>
      <c r="G7" s="40"/>
      <c r="H7" s="40"/>
      <c r="I7" s="41"/>
    </row>
    <row r="8" spans="2:9" ht="15">
      <c r="B8" s="15" t="s">
        <v>15</v>
      </c>
      <c r="C8" s="16" t="s">
        <v>34</v>
      </c>
      <c r="F8" s="39"/>
      <c r="G8" s="40"/>
      <c r="H8" s="40"/>
      <c r="I8" s="41"/>
    </row>
    <row r="9" spans="2:9" ht="96" customHeight="1">
      <c r="B9" s="15" t="s">
        <v>18</v>
      </c>
      <c r="C9" s="1" t="s">
        <v>35</v>
      </c>
      <c r="F9" s="42"/>
      <c r="G9" s="43"/>
      <c r="H9" s="43"/>
      <c r="I9" s="44"/>
    </row>
    <row r="10" spans="2:3" ht="65.25" customHeight="1">
      <c r="B10" s="15" t="s">
        <v>4</v>
      </c>
      <c r="C10" s="1" t="s">
        <v>36</v>
      </c>
    </row>
    <row r="11" spans="2:9" ht="15">
      <c r="B11" s="15" t="s">
        <v>5</v>
      </c>
      <c r="C11" s="1" t="s">
        <v>37</v>
      </c>
      <c r="F11" s="36" t="s">
        <v>39</v>
      </c>
      <c r="G11" s="37"/>
      <c r="H11" s="37"/>
      <c r="I11" s="38"/>
    </row>
    <row r="12" spans="2:9" ht="15">
      <c r="B12" s="15" t="s">
        <v>22</v>
      </c>
      <c r="C12" s="17">
        <f>SUM(H19:H39)+E43</f>
        <v>550780000</v>
      </c>
      <c r="F12" s="39"/>
      <c r="G12" s="40"/>
      <c r="H12" s="40"/>
      <c r="I12" s="41"/>
    </row>
    <row r="13" spans="2:9" ht="30">
      <c r="B13" s="15" t="s">
        <v>23</v>
      </c>
      <c r="C13" s="17">
        <f>+C12-C14</f>
        <v>541530000</v>
      </c>
      <c r="F13" s="39"/>
      <c r="G13" s="40"/>
      <c r="H13" s="40"/>
      <c r="I13" s="41"/>
    </row>
    <row r="14" spans="2:9" ht="30">
      <c r="B14" s="15" t="s">
        <v>24</v>
      </c>
      <c r="C14" s="17">
        <v>9250000</v>
      </c>
      <c r="F14" s="39"/>
      <c r="G14" s="40"/>
      <c r="H14" s="40"/>
      <c r="I14" s="41"/>
    </row>
    <row r="15" spans="2:9" ht="30.75" thickBot="1">
      <c r="B15" s="18" t="s">
        <v>17</v>
      </c>
      <c r="C15" s="19" t="s">
        <v>26</v>
      </c>
      <c r="F15" s="42"/>
      <c r="G15" s="43"/>
      <c r="H15" s="43"/>
      <c r="I15" s="44"/>
    </row>
    <row r="17" ht="15.75" thickBot="1">
      <c r="B17" s="12" t="s">
        <v>14</v>
      </c>
    </row>
    <row r="18" spans="2:12" s="35" customFormat="1" ht="75" customHeight="1">
      <c r="B18" s="32" t="s">
        <v>25</v>
      </c>
      <c r="C18" s="33" t="s">
        <v>6</v>
      </c>
      <c r="D18" s="33" t="s">
        <v>16</v>
      </c>
      <c r="E18" s="33" t="s">
        <v>7</v>
      </c>
      <c r="F18" s="33" t="s">
        <v>8</v>
      </c>
      <c r="G18" s="33" t="s">
        <v>9</v>
      </c>
      <c r="H18" s="33" t="s">
        <v>10</v>
      </c>
      <c r="I18" s="33" t="s">
        <v>42</v>
      </c>
      <c r="J18" s="33" t="s">
        <v>11</v>
      </c>
      <c r="K18" s="33" t="s">
        <v>12</v>
      </c>
      <c r="L18" s="34" t="s">
        <v>13</v>
      </c>
    </row>
    <row r="19" spans="2:12" ht="40.5">
      <c r="B19" s="20" t="s">
        <v>72</v>
      </c>
      <c r="C19" s="2" t="s">
        <v>40</v>
      </c>
      <c r="D19" s="3">
        <v>44205</v>
      </c>
      <c r="E19" s="4" t="s">
        <v>30</v>
      </c>
      <c r="F19" s="4" t="s">
        <v>41</v>
      </c>
      <c r="G19" s="4" t="s">
        <v>31</v>
      </c>
      <c r="H19" s="21">
        <f>1800000*12</f>
        <v>21600000</v>
      </c>
      <c r="I19" s="21">
        <f>+H19/12</f>
        <v>1800000</v>
      </c>
      <c r="J19" s="4" t="s">
        <v>28</v>
      </c>
      <c r="K19" s="4" t="s">
        <v>28</v>
      </c>
      <c r="L19" s="5" t="s">
        <v>43</v>
      </c>
    </row>
    <row r="20" spans="2:12" ht="25.5">
      <c r="B20" s="20" t="s">
        <v>73</v>
      </c>
      <c r="C20" s="2" t="s">
        <v>71</v>
      </c>
      <c r="D20" s="3">
        <v>43843</v>
      </c>
      <c r="E20" s="4" t="s">
        <v>30</v>
      </c>
      <c r="F20" s="4" t="s">
        <v>41</v>
      </c>
      <c r="G20" s="4" t="s">
        <v>31</v>
      </c>
      <c r="H20" s="21">
        <v>16000000</v>
      </c>
      <c r="I20" s="21">
        <f>+H20/12</f>
        <v>1333333.3333333333</v>
      </c>
      <c r="J20" s="4" t="s">
        <v>28</v>
      </c>
      <c r="K20" s="4" t="s">
        <v>28</v>
      </c>
      <c r="L20" s="5" t="s">
        <v>43</v>
      </c>
    </row>
    <row r="21" spans="2:12" ht="25.5">
      <c r="B21" s="20" t="s">
        <v>74</v>
      </c>
      <c r="C21" s="2" t="s">
        <v>59</v>
      </c>
      <c r="D21" s="4" t="s">
        <v>26</v>
      </c>
      <c r="E21" s="4" t="s">
        <v>30</v>
      </c>
      <c r="F21" s="4" t="s">
        <v>41</v>
      </c>
      <c r="G21" s="4" t="s">
        <v>31</v>
      </c>
      <c r="H21" s="21">
        <v>4000000</v>
      </c>
      <c r="I21" s="21">
        <f>+H21/12</f>
        <v>333333.3333333333</v>
      </c>
      <c r="J21" s="4" t="s">
        <v>28</v>
      </c>
      <c r="K21" s="4" t="s">
        <v>28</v>
      </c>
      <c r="L21" s="5" t="s">
        <v>52</v>
      </c>
    </row>
    <row r="22" spans="2:12" ht="171" customHeight="1">
      <c r="B22" s="22" t="s">
        <v>75</v>
      </c>
      <c r="C22" s="2" t="s">
        <v>53</v>
      </c>
      <c r="D22" s="4" t="s">
        <v>26</v>
      </c>
      <c r="E22" s="4" t="s">
        <v>30</v>
      </c>
      <c r="F22" s="4" t="s">
        <v>41</v>
      </c>
      <c r="G22" s="4" t="s">
        <v>31</v>
      </c>
      <c r="H22" s="21">
        <v>318369437</v>
      </c>
      <c r="I22" s="21">
        <f>+H22/12</f>
        <v>26530786.416666668</v>
      </c>
      <c r="J22" s="4" t="s">
        <v>28</v>
      </c>
      <c r="K22" s="4" t="s">
        <v>28</v>
      </c>
      <c r="L22" s="5" t="s">
        <v>43</v>
      </c>
    </row>
    <row r="23" spans="2:12" ht="25.5">
      <c r="B23" s="22" t="s">
        <v>76</v>
      </c>
      <c r="C23" s="2" t="s">
        <v>60</v>
      </c>
      <c r="D23" s="4" t="s">
        <v>26</v>
      </c>
      <c r="E23" s="4" t="s">
        <v>30</v>
      </c>
      <c r="F23" s="4" t="s">
        <v>61</v>
      </c>
      <c r="G23" s="4" t="s">
        <v>31</v>
      </c>
      <c r="H23" s="21">
        <v>7800000</v>
      </c>
      <c r="I23" s="21">
        <f>+H23/12</f>
        <v>650000</v>
      </c>
      <c r="J23" s="4" t="s">
        <v>28</v>
      </c>
      <c r="K23" s="4" t="s">
        <v>28</v>
      </c>
      <c r="L23" s="5" t="s">
        <v>43</v>
      </c>
    </row>
    <row r="24" spans="2:12" ht="94.5">
      <c r="B24" s="20" t="s">
        <v>77</v>
      </c>
      <c r="C24" s="2" t="s">
        <v>44</v>
      </c>
      <c r="D24" s="3">
        <v>43840</v>
      </c>
      <c r="E24" s="4" t="s">
        <v>27</v>
      </c>
      <c r="F24" s="4" t="s">
        <v>41</v>
      </c>
      <c r="G24" s="4" t="s">
        <v>31</v>
      </c>
      <c r="H24" s="21">
        <v>48672000</v>
      </c>
      <c r="I24" s="21">
        <f>+H24/11</f>
        <v>4424727.2727272725</v>
      </c>
      <c r="J24" s="4" t="s">
        <v>28</v>
      </c>
      <c r="K24" s="4" t="s">
        <v>28</v>
      </c>
      <c r="L24" s="5" t="s">
        <v>43</v>
      </c>
    </row>
    <row r="25" spans="2:12" ht="57" customHeight="1">
      <c r="B25" s="20" t="s">
        <v>78</v>
      </c>
      <c r="C25" s="2" t="s">
        <v>65</v>
      </c>
      <c r="D25" s="3">
        <v>43862</v>
      </c>
      <c r="E25" s="4" t="s">
        <v>27</v>
      </c>
      <c r="F25" s="4" t="s">
        <v>41</v>
      </c>
      <c r="G25" s="4" t="s">
        <v>31</v>
      </c>
      <c r="H25" s="21">
        <v>16224000</v>
      </c>
      <c r="I25" s="21">
        <f>+H25/12</f>
        <v>1352000</v>
      </c>
      <c r="J25" s="4" t="s">
        <v>28</v>
      </c>
      <c r="K25" s="4" t="s">
        <v>28</v>
      </c>
      <c r="L25" s="5" t="s">
        <v>52</v>
      </c>
    </row>
    <row r="26" spans="2:12" ht="59.25" customHeight="1">
      <c r="B26" s="20" t="s">
        <v>79</v>
      </c>
      <c r="C26" s="2" t="s">
        <v>80</v>
      </c>
      <c r="D26" s="4" t="s">
        <v>69</v>
      </c>
      <c r="E26" s="4" t="s">
        <v>29</v>
      </c>
      <c r="F26" s="4" t="s">
        <v>41</v>
      </c>
      <c r="G26" s="4" t="s">
        <v>31</v>
      </c>
      <c r="H26" s="21">
        <v>5300000</v>
      </c>
      <c r="I26" s="21">
        <f>+H26</f>
        <v>5300000</v>
      </c>
      <c r="J26" s="4" t="s">
        <v>28</v>
      </c>
      <c r="K26" s="4" t="s">
        <v>28</v>
      </c>
      <c r="L26" s="5" t="s">
        <v>52</v>
      </c>
    </row>
    <row r="27" spans="2:12" ht="77.25" customHeight="1">
      <c r="B27" s="20" t="s">
        <v>81</v>
      </c>
      <c r="C27" s="6" t="s">
        <v>45</v>
      </c>
      <c r="D27" s="3">
        <v>43850</v>
      </c>
      <c r="E27" s="4" t="s">
        <v>27</v>
      </c>
      <c r="F27" s="4" t="s">
        <v>41</v>
      </c>
      <c r="G27" s="4" t="s">
        <v>31</v>
      </c>
      <c r="H27" s="21">
        <v>6801600</v>
      </c>
      <c r="I27" s="21">
        <f>+H27/11</f>
        <v>618327.2727272727</v>
      </c>
      <c r="J27" s="4" t="s">
        <v>28</v>
      </c>
      <c r="K27" s="4" t="s">
        <v>28</v>
      </c>
      <c r="L27" s="5" t="s">
        <v>52</v>
      </c>
    </row>
    <row r="28" spans="2:12" ht="77.25" customHeight="1">
      <c r="B28" s="20" t="s">
        <v>95</v>
      </c>
      <c r="C28" s="6" t="s">
        <v>103</v>
      </c>
      <c r="D28" s="3">
        <v>43850</v>
      </c>
      <c r="E28" s="4" t="s">
        <v>27</v>
      </c>
      <c r="F28" s="4" t="s">
        <v>41</v>
      </c>
      <c r="G28" s="4" t="s">
        <v>31</v>
      </c>
      <c r="H28" s="21">
        <v>7488000</v>
      </c>
      <c r="I28" s="21">
        <f>+H28/11</f>
        <v>680727.2727272727</v>
      </c>
      <c r="J28" s="4" t="s">
        <v>28</v>
      </c>
      <c r="K28" s="4" t="s">
        <v>28</v>
      </c>
      <c r="L28" s="5" t="s">
        <v>52</v>
      </c>
    </row>
    <row r="29" spans="2:12" ht="93" customHeight="1">
      <c r="B29" s="20" t="s">
        <v>82</v>
      </c>
      <c r="C29" s="6" t="s">
        <v>48</v>
      </c>
      <c r="D29" s="3">
        <v>43840</v>
      </c>
      <c r="E29" s="4" t="s">
        <v>49</v>
      </c>
      <c r="F29" s="4" t="s">
        <v>41</v>
      </c>
      <c r="G29" s="4" t="s">
        <v>31</v>
      </c>
      <c r="H29" s="21">
        <v>3739300</v>
      </c>
      <c r="I29" s="21">
        <f>+H29/1</f>
        <v>3739300</v>
      </c>
      <c r="J29" s="4" t="s">
        <v>28</v>
      </c>
      <c r="K29" s="4" t="s">
        <v>28</v>
      </c>
      <c r="L29" s="5" t="s">
        <v>52</v>
      </c>
    </row>
    <row r="30" spans="2:12" ht="93" customHeight="1">
      <c r="B30" s="20" t="s">
        <v>98</v>
      </c>
      <c r="C30" s="6" t="s">
        <v>99</v>
      </c>
      <c r="D30" s="3">
        <v>43871</v>
      </c>
      <c r="E30" s="4" t="s">
        <v>49</v>
      </c>
      <c r="F30" s="4" t="s">
        <v>41</v>
      </c>
      <c r="G30" s="4" t="s">
        <v>31</v>
      </c>
      <c r="H30" s="21">
        <v>2000000</v>
      </c>
      <c r="I30" s="21">
        <f>+H30/1</f>
        <v>2000000</v>
      </c>
      <c r="J30" s="4" t="s">
        <v>28</v>
      </c>
      <c r="K30" s="4" t="s">
        <v>28</v>
      </c>
      <c r="L30" s="5" t="s">
        <v>52</v>
      </c>
    </row>
    <row r="31" spans="2:12" ht="85.5" customHeight="1">
      <c r="B31" s="20" t="s">
        <v>84</v>
      </c>
      <c r="C31" s="6" t="s">
        <v>83</v>
      </c>
      <c r="D31" s="3">
        <v>43850</v>
      </c>
      <c r="E31" s="4" t="s">
        <v>27</v>
      </c>
      <c r="F31" s="4" t="s">
        <v>41</v>
      </c>
      <c r="G31" s="4" t="s">
        <v>31</v>
      </c>
      <c r="H31" s="21">
        <v>18720000</v>
      </c>
      <c r="I31" s="21">
        <f>+H31/12</f>
        <v>1560000</v>
      </c>
      <c r="J31" s="4" t="s">
        <v>28</v>
      </c>
      <c r="K31" s="4" t="s">
        <v>28</v>
      </c>
      <c r="L31" s="5" t="s">
        <v>47</v>
      </c>
    </row>
    <row r="32" spans="2:12" ht="35.25" customHeight="1">
      <c r="B32" s="20" t="s">
        <v>85</v>
      </c>
      <c r="C32" s="2" t="s">
        <v>50</v>
      </c>
      <c r="D32" s="3">
        <v>43840</v>
      </c>
      <c r="E32" s="4" t="s">
        <v>30</v>
      </c>
      <c r="F32" s="4" t="s">
        <v>41</v>
      </c>
      <c r="G32" s="4" t="s">
        <v>31</v>
      </c>
      <c r="H32" s="21">
        <v>7200000</v>
      </c>
      <c r="I32" s="21">
        <f>+H32/12</f>
        <v>600000</v>
      </c>
      <c r="J32" s="4" t="s">
        <v>28</v>
      </c>
      <c r="K32" s="4" t="s">
        <v>28</v>
      </c>
      <c r="L32" s="5" t="s">
        <v>52</v>
      </c>
    </row>
    <row r="33" spans="2:12" ht="54">
      <c r="B33" s="20" t="s">
        <v>86</v>
      </c>
      <c r="C33" s="2" t="s">
        <v>51</v>
      </c>
      <c r="D33" s="4" t="s">
        <v>66</v>
      </c>
      <c r="E33" s="4" t="s">
        <v>64</v>
      </c>
      <c r="F33" s="4" t="s">
        <v>41</v>
      </c>
      <c r="G33" s="4" t="s">
        <v>31</v>
      </c>
      <c r="H33" s="21">
        <v>3192000</v>
      </c>
      <c r="I33" s="21">
        <f>+H33/3</f>
        <v>1064000</v>
      </c>
      <c r="J33" s="4" t="s">
        <v>28</v>
      </c>
      <c r="K33" s="4" t="s">
        <v>28</v>
      </c>
      <c r="L33" s="5" t="s">
        <v>52</v>
      </c>
    </row>
    <row r="34" spans="2:12" ht="25.5">
      <c r="B34" s="23" t="s">
        <v>87</v>
      </c>
      <c r="C34" s="7" t="s">
        <v>67</v>
      </c>
      <c r="D34" s="8">
        <v>43840</v>
      </c>
      <c r="E34" s="9" t="s">
        <v>68</v>
      </c>
      <c r="F34" s="9" t="s">
        <v>41</v>
      </c>
      <c r="G34" s="9" t="s">
        <v>31</v>
      </c>
      <c r="H34" s="21">
        <v>23601500</v>
      </c>
      <c r="I34" s="21">
        <f>+H34/12</f>
        <v>1966791.6666666667</v>
      </c>
      <c r="J34" s="4" t="s">
        <v>28</v>
      </c>
      <c r="K34" s="4" t="s">
        <v>28</v>
      </c>
      <c r="L34" s="5" t="s">
        <v>43</v>
      </c>
    </row>
    <row r="35" spans="2:12" ht="25.5">
      <c r="B35" s="23" t="s">
        <v>89</v>
      </c>
      <c r="C35" s="7" t="s">
        <v>90</v>
      </c>
      <c r="D35" s="8">
        <v>43840</v>
      </c>
      <c r="E35" s="9" t="s">
        <v>68</v>
      </c>
      <c r="F35" s="9" t="s">
        <v>41</v>
      </c>
      <c r="G35" s="9" t="s">
        <v>31</v>
      </c>
      <c r="H35" s="21">
        <v>4000000</v>
      </c>
      <c r="I35" s="21">
        <f>+H35/12</f>
        <v>333333.3333333333</v>
      </c>
      <c r="J35" s="4" t="s">
        <v>28</v>
      </c>
      <c r="K35" s="4" t="s">
        <v>28</v>
      </c>
      <c r="L35" s="5" t="s">
        <v>43</v>
      </c>
    </row>
    <row r="36" spans="2:12" ht="25.5">
      <c r="B36" s="23" t="s">
        <v>92</v>
      </c>
      <c r="C36" s="7" t="s">
        <v>91</v>
      </c>
      <c r="D36" s="8">
        <v>43840</v>
      </c>
      <c r="E36" s="9" t="s">
        <v>68</v>
      </c>
      <c r="F36" s="9" t="s">
        <v>41</v>
      </c>
      <c r="G36" s="9" t="s">
        <v>31</v>
      </c>
      <c r="H36" s="21">
        <v>1500000</v>
      </c>
      <c r="I36" s="21">
        <f>+H36/12</f>
        <v>125000</v>
      </c>
      <c r="J36" s="4" t="s">
        <v>28</v>
      </c>
      <c r="K36" s="4" t="s">
        <v>28</v>
      </c>
      <c r="L36" s="5" t="s">
        <v>93</v>
      </c>
    </row>
    <row r="37" spans="2:12" ht="25.5">
      <c r="B37" s="23" t="s">
        <v>97</v>
      </c>
      <c r="C37" s="7" t="s">
        <v>96</v>
      </c>
      <c r="D37" s="8">
        <v>43840</v>
      </c>
      <c r="E37" s="9" t="s">
        <v>68</v>
      </c>
      <c r="F37" s="9" t="s">
        <v>41</v>
      </c>
      <c r="G37" s="9" t="s">
        <v>31</v>
      </c>
      <c r="H37" s="21">
        <v>4000000</v>
      </c>
      <c r="I37" s="21">
        <f>+H37/12</f>
        <v>333333.3333333333</v>
      </c>
      <c r="J37" s="4" t="s">
        <v>28</v>
      </c>
      <c r="K37" s="4" t="s">
        <v>28</v>
      </c>
      <c r="L37" s="5" t="s">
        <v>43</v>
      </c>
    </row>
    <row r="38" spans="2:12" ht="25.5">
      <c r="B38" s="24" t="s">
        <v>88</v>
      </c>
      <c r="C38" s="25" t="s">
        <v>63</v>
      </c>
      <c r="D38" s="10" t="s">
        <v>62</v>
      </c>
      <c r="E38" s="10" t="s">
        <v>46</v>
      </c>
      <c r="F38" s="10" t="s">
        <v>41</v>
      </c>
      <c r="G38" s="10" t="s">
        <v>31</v>
      </c>
      <c r="H38" s="26">
        <v>4000000</v>
      </c>
      <c r="I38" s="26">
        <f>+H38/10</f>
        <v>400000</v>
      </c>
      <c r="J38" s="10" t="s">
        <v>28</v>
      </c>
      <c r="K38" s="10" t="s">
        <v>28</v>
      </c>
      <c r="L38" s="11" t="s">
        <v>52</v>
      </c>
    </row>
    <row r="39" spans="2:12" ht="25.5">
      <c r="B39" s="24" t="s">
        <v>100</v>
      </c>
      <c r="C39" s="25" t="s">
        <v>101</v>
      </c>
      <c r="D39" s="10" t="s">
        <v>26</v>
      </c>
      <c r="E39" s="10" t="s">
        <v>102</v>
      </c>
      <c r="F39" s="10" t="s">
        <v>41</v>
      </c>
      <c r="G39" s="10" t="s">
        <v>31</v>
      </c>
      <c r="H39" s="26">
        <v>0</v>
      </c>
      <c r="I39" s="26">
        <f>+H39/10</f>
        <v>0</v>
      </c>
      <c r="J39" s="10" t="s">
        <v>28</v>
      </c>
      <c r="K39" s="10" t="s">
        <v>28</v>
      </c>
      <c r="L39" s="11" t="s">
        <v>52</v>
      </c>
    </row>
    <row r="41" spans="2:4" ht="30">
      <c r="B41" s="27" t="s">
        <v>20</v>
      </c>
      <c r="C41" s="28"/>
      <c r="D41" s="28"/>
    </row>
    <row r="42" spans="2:8" ht="75" customHeight="1">
      <c r="B42" s="29" t="s">
        <v>6</v>
      </c>
      <c r="C42" s="30" t="s">
        <v>21</v>
      </c>
      <c r="D42" s="29" t="s">
        <v>55</v>
      </c>
      <c r="E42" s="29" t="s">
        <v>57</v>
      </c>
      <c r="F42" s="30" t="s">
        <v>58</v>
      </c>
      <c r="G42" s="45" t="s">
        <v>13</v>
      </c>
      <c r="H42" s="45"/>
    </row>
    <row r="43" spans="2:8" ht="105">
      <c r="B43" s="25" t="s">
        <v>54</v>
      </c>
      <c r="C43" s="25" t="s">
        <v>94</v>
      </c>
      <c r="D43" s="31" t="s">
        <v>56</v>
      </c>
      <c r="E43" s="26">
        <f>28899637-2327474</f>
        <v>26572163</v>
      </c>
      <c r="F43" s="26">
        <f>+E43/12</f>
        <v>2214346.9166666665</v>
      </c>
      <c r="G43" s="46" t="s">
        <v>70</v>
      </c>
      <c r="H43" s="46"/>
    </row>
  </sheetData>
  <sheetProtection/>
  <mergeCells count="4">
    <mergeCell ref="F5:I9"/>
    <mergeCell ref="F11:I15"/>
    <mergeCell ref="G42:H42"/>
    <mergeCell ref="G43:H43"/>
  </mergeCells>
  <hyperlinks>
    <hyperlink ref="C8" r:id="rId1" display="www.hondatriplea.com"/>
    <hyperlink ref="L19" r:id="rId2" display="mailto:rlievano@avb.gov.co"/>
    <hyperlink ref="L31" r:id="rId3" display="mailto:rlievano@avb.gov.co"/>
    <hyperlink ref="L34" r:id="rId4" display="mailto:rlievano@avb.gov.co"/>
    <hyperlink ref="L20" r:id="rId5" display="mailto:rlievano@avb.gov.co"/>
    <hyperlink ref="L35" r:id="rId6" display="mailto:rlievano@avb.gov.co"/>
    <hyperlink ref="L36" r:id="rId7" display="mailto:rlievano@avb.gov.co"/>
    <hyperlink ref="L37" r:id="rId8" display="mailto:rlievano@avb.gov.co"/>
  </hyperlinks>
  <printOptions/>
  <pageMargins left="0.7" right="0.7" top="0.75" bottom="0.75" header="0.3" footer="0.3"/>
  <pageSetup horizontalDpi="600" verticalDpi="600" orientation="landscape" paperSize="9" scale="47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MARIA CECILIA CARDONA TRUJILLO</cp:lastModifiedBy>
  <cp:lastPrinted>2019-04-15T19:22:32Z</cp:lastPrinted>
  <dcterms:created xsi:type="dcterms:W3CDTF">2012-12-10T15:58:41Z</dcterms:created>
  <dcterms:modified xsi:type="dcterms:W3CDTF">2022-02-10T20:17:13Z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